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460" windowWidth="32760" windowHeight="1681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<sst xmlns="http://schemas.openxmlformats.org/spreadsheetml/2006/main" count="52" uniqueCount="45">
  <si>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</si>
  <si>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</si>
  <si>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</si>
  <si>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</si>
  <si>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</si>
  <si>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</si>
  <si>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</si>
  <si>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</si>
  <si>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</si>
  <si>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</si>
  <si>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</si>
  <si>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</si>
  <si>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</si>
  <si>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</si>
  <si>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</si>
  <si>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</si>
  <si>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</si>
  <si>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</si>
  <si>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</si>
  <si>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</si>
  <si>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</si>
  <si>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</si>
  <si>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</si>
  <si>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</si>
  <si>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</si>
  <si>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</si>
  <si>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</si>
  <si>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</si>
  <si>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</si>
  <si>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</si>
  <si>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</si>
  <si>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</si>
  <si>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</si>
  <si>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</si>
  <si>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</si>
  <si>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</si>
  <si>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</si>
  <si>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</si>
  <si>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Bampton Parish Council</t>
  </si>
  <si>
    <t>2021/22</t>
  </si>
  <si>
    <t>2022/23</t>
  </si>
  <si>
    <t>Reflects wage increase for becoming CILCA qulaified and includes national pay increase also</t>
  </si>
  <si>
    <t>£173 refund on salary overpayment and £50 VAT reclaim</t>
  </si>
  <si>
    <t>Inflationary increase only to start to bring precept in line with annual expenses</t>
  </si>
  <si>
    <t>£1000 CCTV for recycling area, plus noticeboard repairs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</si>
</sst>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8">
      <selection activeCell="F27" sqref="F27"/>
    </sheetView>
  </sheetViews>
  <sheetFormatPr defaultColWidth="11.421875" defaultRowHeight="15"/>
  <cols>
    <col min="1" max="1" width="10.8515625" style="3" customWidth="1"/>
    <col min="2" max="2" width="11.421875" style="3" customWidth="1"/>
    <col min="3" max="3" width="32.421875" style="3" customWidth="1"/>
    <col min="4" max="4" width="11.421875" style="3" customWidth="1"/>
    <col min="5" max="5" width="3.28125" style="3" customWidth="1"/>
    <col min="6" max="6" width="11.421875" style="3" customWidth="1"/>
    <col min="7" max="7" width="10.140625" style="3" customWidth="1"/>
    <col min="8" max="8" width="9.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11.421875" style="17" customWidth="1"/>
    <col min="23" max="16384" width="11.42187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10514</v>
      </c>
      <c r="F11" s="8">
        <v>10766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6538</v>
      </c>
      <c r="F13" s="8">
        <v>7800</v>
      </c>
      <c r="G13" s="5">
        <f>F13-D13</f>
        <v>1262</v>
      </c>
      <c r="H13" s="6">
        <f>IF((D13&gt;F13),(D13-F13)/D13,IF(D13&lt;F13,-(D13-F13)/D13,IF(D13=F13,0)))</f>
        <v>0.19302539002753136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1</v>
      </c>
      <c r="L13" s="4" t="str">
        <f>IF((H13&lt;15%)*AND(G13&lt;100000),"NO","YES")</f>
        <v>YES</v>
      </c>
      <c r="M13" s="10" t="str">
        <f>IF((L13="YES")*AND(I13+J13&lt;1),"Explanation not required, difference less than £200"," ")</f>
        <v> </v>
      </c>
      <c r="N13" s="13" t="s">
        <v>43</v>
      </c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36.75" customHeight="1" thickBot="1">
      <c r="A15" s="44" t="s">
        <v>3</v>
      </c>
      <c r="B15" s="44"/>
      <c r="C15" s="44"/>
      <c r="D15" s="8">
        <v>169</v>
      </c>
      <c r="F15" s="8">
        <v>224</v>
      </c>
      <c r="G15" s="5">
        <f>F15-D15</f>
        <v>55</v>
      </c>
      <c r="H15" s="6">
        <f>IF((D15&gt;F15),(D15-F15)/D15,IF(D15&lt;F15,-(D15-F15)/D15,IF(D15=F15,0)))</f>
        <v>0.3254437869822485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45" customHeight="1" thickBot="1">
      <c r="A17" s="44" t="s">
        <v>4</v>
      </c>
      <c r="B17" s="44"/>
      <c r="C17" s="44"/>
      <c r="D17" s="8">
        <v>3564</v>
      </c>
      <c r="F17" s="8">
        <v>4303</v>
      </c>
      <c r="G17" s="5">
        <f>F17-D17</f>
        <v>739</v>
      </c>
      <c r="H17" s="6">
        <f>IF((D17&gt;F17),(D17-F17)/D17,IF(D17&lt;F17,-(D17-F17)/D17,IF(D17=F17,0)))</f>
        <v>0.20735129068462402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2891</v>
      </c>
      <c r="F21" s="8">
        <v>4229</v>
      </c>
      <c r="G21" s="5">
        <f>F21-D21</f>
        <v>1338</v>
      </c>
      <c r="H21" s="6">
        <f>IF((D21&gt;F21),(D21-F21)/D21,IF(D21&lt;F21,-(D21-F21)/D21,IF(D21=F21,0)))</f>
        <v>0.46281563472846765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44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10766</v>
      </c>
      <c r="F23" s="2">
        <f>F11+F13+F15-F17-F19-F21</f>
        <v>10258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10766</v>
      </c>
      <c r="F26" s="8">
        <v>10258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20000</v>
      </c>
      <c r="F28" s="8">
        <v>20000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8.8515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Sandie Watson</cp:lastModifiedBy>
  <cp:lastPrinted>2024-04-28T15:01:19Z</cp:lastPrinted>
  <dcterms:created xsi:type="dcterms:W3CDTF">2012-07-11T10:01:28Z</dcterms:created>
  <dcterms:modified xsi:type="dcterms:W3CDTF">2024-04-28T15:01:29Z</dcterms:modified>
  <cp:category/>
  <cp:version/>
  <cp:contentType/>
  <cp:contentStatus/>
</cp:coreProperties>
</file>